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i\2023\CuoiHK2\K10\K10\"/>
    </mc:Choice>
  </mc:AlternateContent>
  <bookViews>
    <workbookView xWindow="0" yWindow="0" windowWidth="20490" windowHeight="8940"/>
  </bookViews>
  <sheets>
    <sheet name="TIN-Khoi10-GiuaHK1-TL100%" sheetId="9" r:id="rId1"/>
  </sheets>
  <definedNames>
    <definedName name="_xlnm.Print_Area" localSheetId="0">'TIN-Khoi10-GiuaHK1-TL100%'!$A$2:$W$16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9" l="1"/>
  <c r="I11" i="9"/>
  <c r="I12" i="9"/>
  <c r="I13" i="9"/>
  <c r="Q10" i="9"/>
  <c r="Q11" i="9"/>
  <c r="Q12" i="9"/>
  <c r="Q13" i="9"/>
  <c r="Q9" i="9"/>
  <c r="M10" i="9"/>
  <c r="M11" i="9"/>
  <c r="M12" i="9"/>
  <c r="M13" i="9"/>
  <c r="M9" i="9"/>
  <c r="I9" i="9"/>
  <c r="E10" i="9"/>
  <c r="E11" i="9"/>
  <c r="E12" i="9"/>
  <c r="E13" i="9"/>
  <c r="E9" i="9"/>
  <c r="AA10" i="9"/>
  <c r="AA11" i="9"/>
  <c r="AA12" i="9"/>
  <c r="AA13" i="9"/>
  <c r="AA9" i="9"/>
  <c r="Y10" i="9"/>
  <c r="Y11" i="9"/>
  <c r="Y12" i="9"/>
  <c r="Y13" i="9"/>
  <c r="Y9" i="9"/>
  <c r="D14" i="9"/>
  <c r="H14" i="9"/>
  <c r="L14" i="9"/>
  <c r="P14" i="9"/>
  <c r="T12" i="9"/>
  <c r="I14" i="9" l="1"/>
  <c r="V13" i="9"/>
  <c r="V11" i="9"/>
  <c r="V9" i="9"/>
  <c r="V12" i="9"/>
  <c r="V10" i="9"/>
  <c r="Q14" i="9"/>
  <c r="P15" i="9"/>
  <c r="L16" i="9"/>
  <c r="H16" i="9"/>
  <c r="D16" i="9"/>
  <c r="W10" i="9"/>
  <c r="W9" i="9"/>
  <c r="W14" i="9" s="1"/>
  <c r="M14" i="9"/>
  <c r="E14" i="9"/>
  <c r="U13" i="9"/>
  <c r="T13" i="9"/>
  <c r="S13" i="9"/>
  <c r="O13" i="9"/>
  <c r="K13" i="9"/>
  <c r="G13" i="9"/>
  <c r="T11" i="9"/>
  <c r="S11" i="9"/>
  <c r="O11" i="9"/>
  <c r="K11" i="9"/>
  <c r="G11" i="9"/>
  <c r="U10" i="9"/>
  <c r="T10" i="9"/>
  <c r="S10" i="9"/>
  <c r="O10" i="9"/>
  <c r="K10" i="9"/>
  <c r="G10" i="9"/>
  <c r="L15" i="9" l="1"/>
  <c r="H15" i="9"/>
  <c r="D15" i="9"/>
  <c r="AA14" i="9"/>
  <c r="J14" i="9"/>
  <c r="N14" i="9"/>
  <c r="AB14" i="9"/>
  <c r="Z14" i="9"/>
  <c r="R14" i="9"/>
  <c r="F14" i="9"/>
  <c r="U9" i="9"/>
  <c r="U14" i="9" s="1"/>
  <c r="T9" i="9"/>
  <c r="S9" i="9"/>
  <c r="O9" i="9"/>
  <c r="K9" i="9"/>
  <c r="G9" i="9"/>
  <c r="W15" i="9" l="1"/>
  <c r="T14" i="9"/>
  <c r="P16" i="9"/>
  <c r="Y14" i="9"/>
  <c r="S14" i="9"/>
  <c r="G14" i="9"/>
  <c r="K14" i="9"/>
  <c r="O14" i="9"/>
  <c r="V14" i="9"/>
  <c r="W16" i="9" l="1"/>
</calcChain>
</file>

<file path=xl/comments1.xml><?xml version="1.0" encoding="utf-8"?>
<comments xmlns="http://schemas.openxmlformats.org/spreadsheetml/2006/main">
  <authors>
    <author>tc={061CA7F5-7698-4299-B8A5-46BCFECDF4EA}</author>
    <author>tc={F206EAF8-F324-4781-B858-28674F144A9F}</author>
    <author>tc={C2E5AC17-A775-4DBB-AEB4-25DE2FF74833}</author>
    <author>tc={F54C2EA8-F5EF-4AF2-BA82-359AB8113C4A}</author>
    <author>tc={D6A0F699-9648-45B7-83B4-5966871F0517}</author>
    <author>tc={3DE8E802-9242-4A3C-97A1-F71664C691A8}</author>
    <author>tc={10E158DA-B01E-40A8-ACD7-5CD81F0DDE68}</author>
    <author>tc={8CDA7BB8-1B07-4789-9BDB-1FD06DD1F103}</author>
    <author>tc={1131B941-BCFF-41DE-864B-E8ED39EB10D2}</author>
    <author>tc={162542D8-A7B7-4C99-9880-BC31072AEB5D}</author>
  </authors>
  <commentList>
    <comment ref="D8" authorId="0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8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F8" authorId="2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8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8" authorId="3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8" authorId="4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8" authorId="5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8" authorId="6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8" authorId="7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8" authorId="8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8" authorId="9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<sst xmlns="http://schemas.openxmlformats.org/spreadsheetml/2006/main" count="52" uniqueCount="35">
  <si>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</si>
  <si>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</si>
  <si>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</si>
  <si>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</si>
  <si>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</si>
  <si>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</si>
  <si>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</si>
  <si>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</si>
  <si>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</si>
  <si>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</si>
  <si>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</si>
  <si>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MÔN  TIN HỌC LỚP 10, THỜI GIAN 45 PHÚT</t>
  </si>
  <si>
    <t>STT</t>
  </si>
  <si>
    <t>Đơn vị kiến thức</t>
  </si>
  <si>
    <t>Thời gian/ câu trắc nghiệm/tự luận</t>
  </si>
  <si>
    <t>Tổng số câu</t>
  </si>
  <si>
    <t>Tỉ lệ %</t>
  </si>
  <si>
    <t>Thời lượng giảng dạy</t>
  </si>
  <si>
    <t>Số điểm tương đương</t>
  </si>
  <si>
    <t>Số điểm cân chỉnh</t>
  </si>
  <si>
    <t>Tổng số câu TN</t>
  </si>
  <si>
    <t>Tổng số câu TL</t>
  </si>
  <si>
    <t xml:space="preserve">Tổng </t>
  </si>
  <si>
    <t xml:space="preserve">Tỉ lệ </t>
  </si>
  <si>
    <t>Tổng điểm</t>
  </si>
  <si>
    <t>2 tiết</t>
  </si>
  <si>
    <t xml:space="preserve">CHỦ ĐỀ 5. GIẢI QUYẾT VẤN ĐỀ VỚI SỰ TRỢ GIÚP CỦA MÁY TÍNH </t>
  </si>
  <si>
    <t>MA TRẬN ĐỀ KIỂM TRA CUỐI HỌC  KỲ 2</t>
  </si>
  <si>
    <t>Bài 26. Hàm trong Python</t>
  </si>
  <si>
    <t>Bài 27. Tham số của hàm</t>
  </si>
  <si>
    <t>Bài 28. Phạm vi của biến</t>
  </si>
  <si>
    <t>Bài 29. Nhận biết lỗi chương trình</t>
  </si>
  <si>
    <t>Bài 30. Kiểm thử và gỡ lỗi chương trình</t>
  </si>
  <si>
    <t>3 tiết</t>
  </si>
  <si>
    <t>12 tiết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</si>
</sst>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0.0%"/>
    <numFmt numFmtId="166" formatCode="_(* #,##0.00_);_(* \(#,##0.00\);_(* &quot;-&quot;_);_(@_)"/>
    <numFmt numFmtId="167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4" fillId="0" borderId="1" xfId="2" applyFont="1" applyBorder="1" applyAlignment="1">
      <alignment horizontal="center" vertical="center"/>
    </xf>
    <xf numFmtId="9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7" fontId="4" fillId="0" borderId="1" xfId="3" applyNumberFormat="1" applyFont="1" applyBorder="1" applyAlignment="1">
      <alignment horizontal="center" vertical="center"/>
    </xf>
    <xf numFmtId="165" fontId="4" fillId="0" borderId="7" xfId="2" applyNumberFormat="1" applyFont="1" applyBorder="1" applyAlignment="1">
      <alignment horizontal="center" vertical="center" wrapText="1"/>
    </xf>
    <xf numFmtId="165" fontId="4" fillId="0" borderId="6" xfId="2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7" fontId="7" fillId="0" borderId="1" xfId="0" applyNumberFormat="1" applyFont="1" applyBorder="1" applyAlignment="1">
      <alignment vertical="center"/>
    </xf>
    <xf numFmtId="2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B16"/>
  <sheetViews>
    <sheetView tabSelected="1" zoomScale="70" zoomScaleNormal="70" workbookViewId="0">
      <selection activeCell="C13" sqref="C13"/>
    </sheetView>
  </sheetViews>
  <sheetFormatPr defaultColWidth="10.75" defaultRowHeight="15.75" x14ac:dyDescent="0.25"/>
  <cols>
    <col min="1" max="1" width="5.125" style="2" customWidth="1"/>
    <col min="2" max="2" width="14" style="2" customWidth="1"/>
    <col min="3" max="3" width="23.25" style="2" customWidth="1"/>
    <col min="4" max="4" width="5.125" style="2" customWidth="1"/>
    <col min="5" max="5" width="5.625" style="2" customWidth="1"/>
    <col min="6" max="6" width="4" style="2" customWidth="1"/>
    <col min="7" max="7" width="5.75" style="2" customWidth="1"/>
    <col min="8" max="8" width="3.625" style="2" customWidth="1"/>
    <col min="9" max="9" width="6.625" style="2" customWidth="1"/>
    <col min="10" max="10" width="3.75" style="2" customWidth="1"/>
    <col min="11" max="11" width="6.125" style="2" customWidth="1"/>
    <col min="12" max="12" width="3.625" style="2" customWidth="1"/>
    <col min="13" max="13" width="7" style="2" customWidth="1"/>
    <col min="14" max="14" width="3.625" style="2" customWidth="1"/>
    <col min="15" max="15" width="5.75" style="2" customWidth="1"/>
    <col min="16" max="16" width="5.375" style="2" customWidth="1"/>
    <col min="17" max="17" width="7" style="2" customWidth="1"/>
    <col min="18" max="18" width="3.625" style="2" customWidth="1"/>
    <col min="19" max="19" width="5.75" style="2" customWidth="1"/>
    <col min="20" max="20" width="3.375" style="2" customWidth="1"/>
    <col min="21" max="21" width="3.625" style="2" customWidth="1"/>
    <col min="22" max="22" width="8.375" style="2" customWidth="1"/>
    <col min="23" max="23" width="8.75" style="2" customWidth="1"/>
    <col min="24" max="24" width="6.875" style="2" customWidth="1"/>
    <col min="25" max="26" width="6.625" style="2" customWidth="1"/>
    <col min="27" max="27" width="5.875" style="2" customWidth="1"/>
    <col min="28" max="28" width="5.375" style="2" customWidth="1"/>
    <col min="29" max="16384" width="10.75" style="2"/>
  </cols>
  <sheetData>
    <row r="2" spans="1:28" ht="30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33" customHeight="1" x14ac:dyDescent="0.25">
      <c r="A3" s="31" t="s">
        <v>11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28.15" customHeight="1" x14ac:dyDescent="0.25">
      <c r="B4" s="3" t="s">
        <v>14</v>
      </c>
      <c r="C4" s="3"/>
      <c r="D4" s="29">
        <v>0.25</v>
      </c>
      <c r="E4" s="29">
        <v>0.75</v>
      </c>
      <c r="F4" s="5"/>
      <c r="G4" s="5">
        <v>1.3</v>
      </c>
      <c r="H4" s="5"/>
      <c r="I4" s="5">
        <v>1.4</v>
      </c>
      <c r="J4" s="5"/>
      <c r="K4" s="5">
        <v>1.55</v>
      </c>
      <c r="L4" s="5"/>
      <c r="M4" s="5">
        <v>1</v>
      </c>
      <c r="N4" s="5"/>
      <c r="O4" s="5"/>
      <c r="P4" s="5"/>
      <c r="Q4" s="5"/>
      <c r="R4" s="5"/>
      <c r="S4" s="5"/>
      <c r="T4" s="5"/>
    </row>
    <row r="5" spans="1:28" ht="25.15" customHeight="1" x14ac:dyDescent="0.25"/>
    <row r="6" spans="1:28" ht="42" customHeight="1" x14ac:dyDescent="0.25">
      <c r="A6" s="32" t="s">
        <v>12</v>
      </c>
      <c r="B6" s="32" t="s">
        <v>0</v>
      </c>
      <c r="C6" s="33" t="s">
        <v>13</v>
      </c>
      <c r="D6" s="32" t="s">
        <v>1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 t="s">
        <v>15</v>
      </c>
      <c r="U6" s="32"/>
      <c r="V6" s="32" t="s">
        <v>10</v>
      </c>
      <c r="W6" s="32" t="s">
        <v>16</v>
      </c>
      <c r="X6" s="32" t="s">
        <v>17</v>
      </c>
      <c r="Y6" s="32" t="s">
        <v>18</v>
      </c>
      <c r="Z6" s="32" t="s">
        <v>19</v>
      </c>
      <c r="AA6" s="32" t="s">
        <v>20</v>
      </c>
      <c r="AB6" s="32" t="s">
        <v>21</v>
      </c>
    </row>
    <row r="7" spans="1:28" ht="28.15" customHeight="1" x14ac:dyDescent="0.25">
      <c r="A7" s="32"/>
      <c r="B7" s="32"/>
      <c r="C7" s="34"/>
      <c r="D7" s="32" t="s">
        <v>2</v>
      </c>
      <c r="E7" s="32"/>
      <c r="F7" s="32"/>
      <c r="G7" s="32"/>
      <c r="H7" s="32" t="s">
        <v>3</v>
      </c>
      <c r="I7" s="32"/>
      <c r="J7" s="32"/>
      <c r="K7" s="32"/>
      <c r="L7" s="32" t="s">
        <v>4</v>
      </c>
      <c r="M7" s="32"/>
      <c r="N7" s="32"/>
      <c r="O7" s="32"/>
      <c r="P7" s="32" t="s">
        <v>5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47.25" x14ac:dyDescent="0.25">
      <c r="A8" s="32"/>
      <c r="B8" s="32"/>
      <c r="C8" s="35"/>
      <c r="D8" s="1" t="s">
        <v>6</v>
      </c>
      <c r="E8" s="1" t="s">
        <v>7</v>
      </c>
      <c r="F8" s="1" t="s">
        <v>8</v>
      </c>
      <c r="G8" s="1" t="s">
        <v>7</v>
      </c>
      <c r="H8" s="1" t="s">
        <v>6</v>
      </c>
      <c r="I8" s="1" t="s">
        <v>7</v>
      </c>
      <c r="J8" s="1" t="s">
        <v>8</v>
      </c>
      <c r="K8" s="1" t="s">
        <v>7</v>
      </c>
      <c r="L8" s="1" t="s">
        <v>6</v>
      </c>
      <c r="M8" s="1" t="s">
        <v>7</v>
      </c>
      <c r="N8" s="1" t="s">
        <v>8</v>
      </c>
      <c r="O8" s="1" t="s">
        <v>7</v>
      </c>
      <c r="P8" s="1" t="s">
        <v>6</v>
      </c>
      <c r="Q8" s="1" t="s">
        <v>7</v>
      </c>
      <c r="R8" s="1" t="s">
        <v>8</v>
      </c>
      <c r="S8" s="1" t="s">
        <v>7</v>
      </c>
      <c r="T8" s="1" t="s">
        <v>6</v>
      </c>
      <c r="U8" s="1" t="s">
        <v>9</v>
      </c>
      <c r="V8" s="32"/>
      <c r="W8" s="32"/>
      <c r="X8" s="32"/>
      <c r="Y8" s="32"/>
      <c r="Z8" s="32"/>
      <c r="AA8" s="32"/>
      <c r="AB8" s="32"/>
    </row>
    <row r="9" spans="1:28" s="3" customFormat="1" ht="37.5" customHeight="1" x14ac:dyDescent="0.25">
      <c r="A9" s="8">
        <v>1</v>
      </c>
      <c r="B9" s="42" t="s">
        <v>26</v>
      </c>
      <c r="C9" s="11" t="s">
        <v>28</v>
      </c>
      <c r="D9" s="12">
        <v>3</v>
      </c>
      <c r="E9" s="24">
        <f>D9*$E$4</f>
        <v>2.25</v>
      </c>
      <c r="F9" s="12"/>
      <c r="G9" s="13">
        <f>F9*G$4</f>
        <v>0</v>
      </c>
      <c r="H9" s="12">
        <v>3</v>
      </c>
      <c r="I9" s="45">
        <f>H9*$G$4</f>
        <v>3.9000000000000004</v>
      </c>
      <c r="J9" s="12"/>
      <c r="K9" s="24">
        <f>J9*K$4</f>
        <v>0</v>
      </c>
      <c r="L9" s="12">
        <v>2</v>
      </c>
      <c r="M9" s="45">
        <f>L9*$I$4</f>
        <v>2.8</v>
      </c>
      <c r="N9" s="12"/>
      <c r="O9" s="14">
        <f>N9*O$4</f>
        <v>0</v>
      </c>
      <c r="P9" s="12">
        <v>1</v>
      </c>
      <c r="Q9" s="45">
        <f>P9*$K$4</f>
        <v>1.55</v>
      </c>
      <c r="R9" s="12"/>
      <c r="S9" s="14">
        <f>R9*S$4</f>
        <v>0</v>
      </c>
      <c r="T9" s="12">
        <f>D9+H9+L9+P9</f>
        <v>9</v>
      </c>
      <c r="U9" s="12">
        <f>F9+J9+N9+R9</f>
        <v>0</v>
      </c>
      <c r="V9" s="15">
        <f>E9+I9+M9+Q9</f>
        <v>10.5</v>
      </c>
      <c r="W9" s="26">
        <f>40%</f>
        <v>0.4</v>
      </c>
      <c r="X9" s="16" t="s">
        <v>25</v>
      </c>
      <c r="Y9" s="27">
        <f>T9*$D$4</f>
        <v>2.25</v>
      </c>
      <c r="Z9" s="27">
        <v>0</v>
      </c>
      <c r="AA9" s="27">
        <f>T9</f>
        <v>9</v>
      </c>
      <c r="AB9" s="27"/>
    </row>
    <row r="10" spans="1:28" s="3" customFormat="1" ht="36" customHeight="1" x14ac:dyDescent="0.25">
      <c r="A10" s="8">
        <v>3</v>
      </c>
      <c r="B10" s="43"/>
      <c r="C10" s="11" t="s">
        <v>29</v>
      </c>
      <c r="D10" s="12">
        <v>3</v>
      </c>
      <c r="E10" s="24">
        <f t="shared" ref="E10:E13" si="0">D10*$E$4</f>
        <v>2.25</v>
      </c>
      <c r="F10" s="12"/>
      <c r="G10" s="13">
        <f>F10*G$4</f>
        <v>0</v>
      </c>
      <c r="H10" s="12">
        <v>2</v>
      </c>
      <c r="I10" s="45">
        <f t="shared" ref="I10:I13" si="1">H10*$G$4</f>
        <v>2.6</v>
      </c>
      <c r="J10" s="12"/>
      <c r="K10" s="24">
        <f>J10*K$4</f>
        <v>0</v>
      </c>
      <c r="L10" s="12">
        <v>2</v>
      </c>
      <c r="M10" s="45">
        <f t="shared" ref="M10:M13" si="2">L10*$I$4</f>
        <v>2.8</v>
      </c>
      <c r="N10" s="12"/>
      <c r="O10" s="14">
        <f>N10*O$4</f>
        <v>0</v>
      </c>
      <c r="P10" s="12">
        <v>1</v>
      </c>
      <c r="Q10" s="45">
        <f t="shared" ref="Q10:Q13" si="3">P10*$K$4</f>
        <v>1.55</v>
      </c>
      <c r="R10" s="12"/>
      <c r="S10" s="14">
        <f>R10*S$4</f>
        <v>0</v>
      </c>
      <c r="T10" s="12">
        <f>D10+H10+L10+P10</f>
        <v>8</v>
      </c>
      <c r="U10" s="12">
        <f>F10+J10+N10+R10</f>
        <v>0</v>
      </c>
      <c r="V10" s="15">
        <f t="shared" ref="V10:V13" si="4">E10+I10+M10+Q10</f>
        <v>9.1999999999999993</v>
      </c>
      <c r="W10" s="26">
        <f>30%</f>
        <v>0.3</v>
      </c>
      <c r="X10" s="16" t="s">
        <v>33</v>
      </c>
      <c r="Y10" s="27">
        <f t="shared" ref="Y10:Y13" si="5">T10*$D$4</f>
        <v>2</v>
      </c>
      <c r="Z10" s="27">
        <v>0</v>
      </c>
      <c r="AA10" s="27">
        <f t="shared" ref="AA10:AA13" si="6">T10</f>
        <v>8</v>
      </c>
      <c r="AB10" s="27"/>
    </row>
    <row r="11" spans="1:28" s="3" customFormat="1" ht="34.5" customHeight="1" x14ac:dyDescent="0.25">
      <c r="A11" s="8">
        <v>5</v>
      </c>
      <c r="B11" s="43"/>
      <c r="C11" s="11" t="s">
        <v>30</v>
      </c>
      <c r="D11" s="12">
        <v>3</v>
      </c>
      <c r="E11" s="24">
        <f t="shared" si="0"/>
        <v>2.25</v>
      </c>
      <c r="F11" s="12"/>
      <c r="G11" s="13">
        <f>F11*G$4</f>
        <v>0</v>
      </c>
      <c r="H11" s="12">
        <v>3</v>
      </c>
      <c r="I11" s="45">
        <f t="shared" si="1"/>
        <v>3.9000000000000004</v>
      </c>
      <c r="J11" s="12"/>
      <c r="K11" s="24">
        <f>J11*K$4</f>
        <v>0</v>
      </c>
      <c r="L11" s="12">
        <v>1</v>
      </c>
      <c r="M11" s="45">
        <f t="shared" si="2"/>
        <v>1.4</v>
      </c>
      <c r="N11" s="12"/>
      <c r="O11" s="14">
        <f>N11*O$4</f>
        <v>0</v>
      </c>
      <c r="P11" s="12">
        <v>1</v>
      </c>
      <c r="Q11" s="45">
        <f t="shared" si="3"/>
        <v>1.55</v>
      </c>
      <c r="R11" s="12"/>
      <c r="S11" s="14">
        <f>R11*S$4</f>
        <v>0</v>
      </c>
      <c r="T11" s="12">
        <f>D11+H11+L11+P11</f>
        <v>8</v>
      </c>
      <c r="U11" s="12">
        <v>0</v>
      </c>
      <c r="V11" s="15">
        <f t="shared" si="4"/>
        <v>9.1000000000000014</v>
      </c>
      <c r="W11" s="25">
        <v>0.15</v>
      </c>
      <c r="X11" s="16" t="s">
        <v>33</v>
      </c>
      <c r="Y11" s="27">
        <f t="shared" si="5"/>
        <v>2</v>
      </c>
      <c r="Z11" s="10">
        <v>0</v>
      </c>
      <c r="AA11" s="27">
        <f t="shared" si="6"/>
        <v>8</v>
      </c>
      <c r="AB11" s="10"/>
    </row>
    <row r="12" spans="1:28" s="3" customFormat="1" ht="39.75" customHeight="1" x14ac:dyDescent="0.25">
      <c r="A12" s="30"/>
      <c r="B12" s="43"/>
      <c r="C12" s="11" t="s">
        <v>31</v>
      </c>
      <c r="D12" s="12">
        <v>2</v>
      </c>
      <c r="E12" s="24">
        <f t="shared" si="0"/>
        <v>1.5</v>
      </c>
      <c r="F12" s="12"/>
      <c r="G12" s="13"/>
      <c r="H12" s="12">
        <v>2</v>
      </c>
      <c r="I12" s="45">
        <f t="shared" si="1"/>
        <v>2.6</v>
      </c>
      <c r="J12" s="12"/>
      <c r="K12" s="24"/>
      <c r="L12" s="12">
        <v>2</v>
      </c>
      <c r="M12" s="45">
        <f t="shared" si="2"/>
        <v>2.8</v>
      </c>
      <c r="N12" s="12"/>
      <c r="O12" s="14"/>
      <c r="P12" s="12"/>
      <c r="Q12" s="45">
        <f t="shared" si="3"/>
        <v>0</v>
      </c>
      <c r="R12" s="12"/>
      <c r="S12" s="14"/>
      <c r="T12" s="12">
        <f>D12+H12+L12+P12</f>
        <v>6</v>
      </c>
      <c r="U12" s="12"/>
      <c r="V12" s="15">
        <f t="shared" si="4"/>
        <v>6.8999999999999995</v>
      </c>
      <c r="W12" s="25"/>
      <c r="X12" s="16" t="s">
        <v>25</v>
      </c>
      <c r="Y12" s="27">
        <f t="shared" si="5"/>
        <v>1.5</v>
      </c>
      <c r="Z12" s="10"/>
      <c r="AA12" s="27">
        <f t="shared" si="6"/>
        <v>6</v>
      </c>
      <c r="AB12" s="10"/>
    </row>
    <row r="13" spans="1:28" s="3" customFormat="1" ht="36" customHeight="1" x14ac:dyDescent="0.25">
      <c r="A13" s="8">
        <v>6</v>
      </c>
      <c r="B13" s="44"/>
      <c r="C13" s="11" t="s">
        <v>32</v>
      </c>
      <c r="D13" s="12">
        <v>5</v>
      </c>
      <c r="E13" s="24">
        <f t="shared" si="0"/>
        <v>3.75</v>
      </c>
      <c r="F13" s="12"/>
      <c r="G13" s="13">
        <f>F13*G$4</f>
        <v>0</v>
      </c>
      <c r="H13" s="12">
        <v>2</v>
      </c>
      <c r="I13" s="45">
        <f t="shared" si="1"/>
        <v>2.6</v>
      </c>
      <c r="J13" s="12"/>
      <c r="K13" s="24">
        <f>J13*K$4</f>
        <v>0</v>
      </c>
      <c r="L13" s="12">
        <v>1</v>
      </c>
      <c r="M13" s="45">
        <f t="shared" si="2"/>
        <v>1.4</v>
      </c>
      <c r="N13" s="12"/>
      <c r="O13" s="14">
        <f>N13*O$4</f>
        <v>0</v>
      </c>
      <c r="P13" s="12">
        <v>1</v>
      </c>
      <c r="Q13" s="45">
        <f t="shared" si="3"/>
        <v>1.55</v>
      </c>
      <c r="R13" s="12"/>
      <c r="S13" s="14">
        <f>R13*S$4</f>
        <v>0</v>
      </c>
      <c r="T13" s="12">
        <f>D13+H13+L13+P13</f>
        <v>9</v>
      </c>
      <c r="U13" s="12">
        <f>F13+J13+N13+R13</f>
        <v>0</v>
      </c>
      <c r="V13" s="15">
        <f t="shared" si="4"/>
        <v>9.3000000000000007</v>
      </c>
      <c r="W13" s="25">
        <v>0.15</v>
      </c>
      <c r="X13" s="16" t="s">
        <v>25</v>
      </c>
      <c r="Y13" s="27">
        <f t="shared" si="5"/>
        <v>2.25</v>
      </c>
      <c r="Z13" s="10">
        <v>0</v>
      </c>
      <c r="AA13" s="27">
        <f t="shared" si="6"/>
        <v>9</v>
      </c>
      <c r="AB13" s="10"/>
    </row>
    <row r="14" spans="1:28" s="4" customFormat="1" ht="34.15" customHeight="1" x14ac:dyDescent="0.25">
      <c r="A14" s="38" t="s">
        <v>22</v>
      </c>
      <c r="B14" s="38"/>
      <c r="C14" s="17"/>
      <c r="D14" s="18">
        <f>SUM(D9:D13)</f>
        <v>16</v>
      </c>
      <c r="E14" s="28">
        <f>SUM(E9:E13)</f>
        <v>12</v>
      </c>
      <c r="F14" s="18">
        <f>SUM(F9:F9)</f>
        <v>0</v>
      </c>
      <c r="G14" s="18">
        <f>SUM(G9:G9)</f>
        <v>0</v>
      </c>
      <c r="H14" s="18">
        <f>SUM(H9:H13)</f>
        <v>12</v>
      </c>
      <c r="I14" s="46">
        <f>SUM(I9:I13)</f>
        <v>15.6</v>
      </c>
      <c r="J14" s="18">
        <f>SUM(J9:J9)</f>
        <v>0</v>
      </c>
      <c r="K14" s="18">
        <f>SUM(K9:K9)</f>
        <v>0</v>
      </c>
      <c r="L14" s="18">
        <f>SUM(L9:L13)</f>
        <v>8</v>
      </c>
      <c r="M14" s="46">
        <f>SUM(M9:M13)</f>
        <v>11.200000000000001</v>
      </c>
      <c r="N14" s="18">
        <f>SUM(N9:N9)</f>
        <v>0</v>
      </c>
      <c r="O14" s="18">
        <f>SUM(O9:O9)</f>
        <v>0</v>
      </c>
      <c r="P14" s="18">
        <f>SUM(P9:P13)</f>
        <v>4</v>
      </c>
      <c r="Q14" s="47">
        <f>Q11+Q13</f>
        <v>3.1</v>
      </c>
      <c r="R14" s="18">
        <f>SUM(R9:R9)</f>
        <v>0</v>
      </c>
      <c r="S14" s="18">
        <f>SUM(S9:S9)</f>
        <v>0</v>
      </c>
      <c r="T14" s="18">
        <f>SUM(T9:T13)</f>
        <v>40</v>
      </c>
      <c r="U14" s="18">
        <f>SUM(U9:U13)</f>
        <v>0</v>
      </c>
      <c r="V14" s="48">
        <f>SUM(V9:V13)</f>
        <v>45</v>
      </c>
      <c r="W14" s="19">
        <f>SUM(W9:W13)</f>
        <v>1</v>
      </c>
      <c r="X14" s="20" t="s">
        <v>34</v>
      </c>
      <c r="Y14" s="7">
        <f>SUM(Y9:Y13)</f>
        <v>10</v>
      </c>
      <c r="Z14" s="7">
        <f>SUM(Z9:Z9)</f>
        <v>0</v>
      </c>
      <c r="AA14" s="7">
        <f>SUM(AA9:AA13)</f>
        <v>40</v>
      </c>
      <c r="AB14" s="9">
        <f xml:space="preserve"> SUM(AB9:AB9)</f>
        <v>0</v>
      </c>
    </row>
    <row r="15" spans="1:28" s="3" customFormat="1" ht="34.15" customHeight="1" x14ac:dyDescent="0.25">
      <c r="A15" s="38" t="s">
        <v>23</v>
      </c>
      <c r="B15" s="38"/>
      <c r="C15" s="17"/>
      <c r="D15" s="36">
        <f>D14/40</f>
        <v>0.4</v>
      </c>
      <c r="E15" s="37"/>
      <c r="F15" s="37"/>
      <c r="G15" s="37"/>
      <c r="H15" s="36">
        <f>H14/40</f>
        <v>0.3</v>
      </c>
      <c r="I15" s="37"/>
      <c r="J15" s="37"/>
      <c r="K15" s="37"/>
      <c r="L15" s="36">
        <f>L14/40</f>
        <v>0.2</v>
      </c>
      <c r="M15" s="37"/>
      <c r="N15" s="37"/>
      <c r="O15" s="37"/>
      <c r="P15" s="36">
        <f>P14/40</f>
        <v>0.1</v>
      </c>
      <c r="Q15" s="37"/>
      <c r="R15" s="37"/>
      <c r="S15" s="37"/>
      <c r="T15" s="6"/>
      <c r="U15" s="6"/>
      <c r="V15" s="6"/>
      <c r="W15" s="21">
        <f>SUM(D15:S15)</f>
        <v>0.99999999999999989</v>
      </c>
      <c r="X15" s="21"/>
      <c r="Y15" s="6"/>
      <c r="Z15" s="6"/>
      <c r="AA15" s="6"/>
      <c r="AB15" s="6"/>
    </row>
    <row r="16" spans="1:28" s="3" customFormat="1" ht="34.15" customHeight="1" x14ac:dyDescent="0.25">
      <c r="A16" s="37" t="s">
        <v>24</v>
      </c>
      <c r="B16" s="37"/>
      <c r="C16" s="22"/>
      <c r="D16" s="39">
        <f>D14*D4</f>
        <v>4</v>
      </c>
      <c r="E16" s="40"/>
      <c r="F16" s="40"/>
      <c r="G16" s="41"/>
      <c r="H16" s="39">
        <f>H14*D4</f>
        <v>3</v>
      </c>
      <c r="I16" s="40"/>
      <c r="J16" s="40"/>
      <c r="K16" s="41"/>
      <c r="L16" s="39">
        <f>L14*D4</f>
        <v>2</v>
      </c>
      <c r="M16" s="40"/>
      <c r="N16" s="40"/>
      <c r="O16" s="41"/>
      <c r="P16" s="39">
        <f>P14*0.25+R14*0.5</f>
        <v>1</v>
      </c>
      <c r="Q16" s="40"/>
      <c r="R16" s="40"/>
      <c r="S16" s="41"/>
      <c r="T16" s="6"/>
      <c r="U16" s="6"/>
      <c r="V16" s="6"/>
      <c r="W16" s="23">
        <f>SUM(D16:S16)</f>
        <v>10</v>
      </c>
      <c r="X16" s="6"/>
      <c r="Y16" s="6"/>
      <c r="Z16" s="6"/>
      <c r="AA16" s="6"/>
      <c r="AB16" s="6"/>
    </row>
  </sheetData>
  <mergeCells count="30">
    <mergeCell ref="A16:B16"/>
    <mergeCell ref="D16:G16"/>
    <mergeCell ref="H16:K16"/>
    <mergeCell ref="L16:O16"/>
    <mergeCell ref="P16:S16"/>
    <mergeCell ref="L7:O7"/>
    <mergeCell ref="P7:S7"/>
    <mergeCell ref="P15:S15"/>
    <mergeCell ref="A14:B14"/>
    <mergeCell ref="A15:B15"/>
    <mergeCell ref="D15:G15"/>
    <mergeCell ref="H15:K15"/>
    <mergeCell ref="L15:O15"/>
    <mergeCell ref="B9:B13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D7:G7"/>
    <mergeCell ref="H7:K7"/>
  </mergeCells>
  <pageMargins left="0.7" right="0.7" top="0.75" bottom="0.75" header="0.3" footer="0.3"/>
  <pageSetup paperSize="9" scale="64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B120FF-7DFA-451D-85D8-59FE71ED9A37}">
  <ds:schemaRefs>
    <ds:schemaRef ds:uri="aa52b841-768d-48f4-81fb-a5854feadef9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e3efed53-b9cf-4816-a53e-9161a5d93b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TIN-Khoi10-GiuaHK1-TL100%</vt:lpstr>
      <vt:lpstr>'TIN-Khoi10-GiuaHK1-TL100%'!Print_Area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dcterms:created xsi:type="dcterms:W3CDTF">2020-10-09T15:09:03Z</dcterms:created>
  <dcterms:modified xsi:type="dcterms:W3CDTF">2024-04-04T03:35:19Z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